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047FD78A-3A04-48D2-863D-9C25E066C4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cenowy" sheetId="2" r:id="rId1"/>
  </sheets>
  <definedNames>
    <definedName name="_xlnm._FilterDatabase" localSheetId="0" hidden="1">'formularz cenowy'!$K$1:$K$43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5" i="2" l="1"/>
  <c r="L33" i="2"/>
  <c r="L31" i="2"/>
  <c r="L29" i="2"/>
  <c r="L26" i="2"/>
  <c r="L25" i="2"/>
  <c r="L24" i="2"/>
  <c r="L23" i="2"/>
  <c r="L22" i="2"/>
  <c r="L21" i="2"/>
  <c r="L20" i="2"/>
  <c r="L19" i="2"/>
  <c r="L18" i="2"/>
  <c r="L5" i="2"/>
  <c r="L15" i="2"/>
  <c r="L14" i="2"/>
  <c r="L13" i="2"/>
  <c r="L12" i="2"/>
  <c r="L11" i="2"/>
  <c r="L10" i="2"/>
  <c r="L9" i="2"/>
  <c r="L8" i="2"/>
  <c r="L7" i="2"/>
  <c r="L6" i="2"/>
  <c r="N5" i="2"/>
  <c r="O5" i="2" s="1"/>
  <c r="N6" i="2"/>
  <c r="O6" i="2" s="1"/>
  <c r="N7" i="2"/>
  <c r="O7" i="2" s="1"/>
  <c r="N8" i="2"/>
  <c r="O8" i="2"/>
  <c r="N9" i="2"/>
  <c r="O9" i="2" s="1"/>
  <c r="N10" i="2"/>
  <c r="O10" i="2" s="1"/>
  <c r="N11" i="2"/>
  <c r="O11" i="2" s="1"/>
  <c r="N12" i="2"/>
  <c r="O12" i="2" s="1"/>
  <c r="N13" i="2"/>
  <c r="O13" i="2" s="1"/>
  <c r="N14" i="2"/>
  <c r="O14" i="2" s="1"/>
  <c r="N15" i="2"/>
  <c r="O15" i="2" s="1"/>
  <c r="N35" i="2"/>
  <c r="O35" i="2" s="1"/>
  <c r="N33" i="2" l="1"/>
  <c r="O33" i="2" s="1"/>
  <c r="N31" i="2" l="1"/>
  <c r="O31" i="2" s="1"/>
  <c r="N18" i="2" l="1"/>
  <c r="O18" i="2" s="1"/>
  <c r="N19" i="2"/>
  <c r="O19" i="2" s="1"/>
  <c r="N20" i="2"/>
  <c r="O20" i="2" s="1"/>
  <c r="N21" i="2"/>
  <c r="O21" i="2" s="1"/>
  <c r="N22" i="2"/>
  <c r="O22" i="2" s="1"/>
  <c r="N23" i="2"/>
  <c r="O23" i="2" s="1"/>
  <c r="N24" i="2"/>
  <c r="O24" i="2" s="1"/>
  <c r="N25" i="2"/>
  <c r="O25" i="2" s="1"/>
  <c r="N26" i="2"/>
  <c r="O26" i="2" s="1"/>
  <c r="O27" i="2" l="1"/>
  <c r="N27" i="2"/>
  <c r="O16" i="2" l="1"/>
  <c r="N16" i="2"/>
  <c r="J5" i="2" l="1"/>
  <c r="N29" i="2"/>
  <c r="O29" i="2" s="1"/>
</calcChain>
</file>

<file path=xl/sharedStrings.xml><?xml version="1.0" encoding="utf-8"?>
<sst xmlns="http://schemas.openxmlformats.org/spreadsheetml/2006/main" count="138" uniqueCount="73">
  <si>
    <t>Jodek sodowy do celów terapeutycznych o aktywnościach:</t>
  </si>
  <si>
    <t>120 MBq</t>
  </si>
  <si>
    <t>kaps.</t>
  </si>
  <si>
    <t>200 MBq</t>
  </si>
  <si>
    <t>240 MBq</t>
  </si>
  <si>
    <t>280 MBq</t>
  </si>
  <si>
    <t>400 MBq</t>
  </si>
  <si>
    <t>600 MBq</t>
  </si>
  <si>
    <t>800 MBq</t>
  </si>
  <si>
    <t>szt.</t>
  </si>
  <si>
    <t>Wartość brutto</t>
  </si>
  <si>
    <t>zest.</t>
  </si>
  <si>
    <t>4 MBq</t>
  </si>
  <si>
    <t>Zadanie 1</t>
  </si>
  <si>
    <t>Zadanie 2</t>
  </si>
  <si>
    <t>Zadanie 3</t>
  </si>
  <si>
    <t>fiol.</t>
  </si>
  <si>
    <t>80 MBq</t>
  </si>
  <si>
    <t xml:space="preserve">Chlorek Samaru Sm-153 do celów terapeutycznych </t>
  </si>
  <si>
    <t>L.p.</t>
  </si>
  <si>
    <t>Nazwa substancji czynnej</t>
  </si>
  <si>
    <t>Postać</t>
  </si>
  <si>
    <t>Zawartość opakowania</t>
  </si>
  <si>
    <t>Ilość opakowań 24 miesiące</t>
  </si>
  <si>
    <t>J.m.</t>
  </si>
  <si>
    <t xml:space="preserve">Nazwa  handlowa wycenionego leku, postać,dawka, ilość w opakowaniu </t>
  </si>
  <si>
    <t>Kod EAN lub inny kod odpowiadajacy kodowi EAN</t>
  </si>
  <si>
    <t>Cena netto</t>
  </si>
  <si>
    <t xml:space="preserve"> % VAT</t>
  </si>
  <si>
    <t>Cena brutto</t>
  </si>
  <si>
    <t>Wartość netto</t>
  </si>
  <si>
    <t>Razem</t>
  </si>
  <si>
    <t>20 mg</t>
  </si>
  <si>
    <t>5 mg</t>
  </si>
  <si>
    <t>op.</t>
  </si>
  <si>
    <t>6 fiol.</t>
  </si>
  <si>
    <t>1 fiol.</t>
  </si>
  <si>
    <t>1 mg</t>
  </si>
  <si>
    <t>13,25 mg</t>
  </si>
  <si>
    <t>13,4 mg</t>
  </si>
  <si>
    <t>aktywność 15 GBq (akt. Kalkulow. Na środy)</t>
  </si>
  <si>
    <t>Generator 99Mo/99mTc</t>
  </si>
  <si>
    <t xml:space="preserve">Cytrynian Itru 90Y roztwór koloidalny </t>
  </si>
  <si>
    <t>Dawka/ Moc</t>
  </si>
  <si>
    <t>aktywność 1110 MBq</t>
  </si>
  <si>
    <t>altywność 4.0 GBq</t>
  </si>
  <si>
    <t>aktywność 555MBq</t>
  </si>
  <si>
    <t>Zadanie 4</t>
  </si>
  <si>
    <t>1 kaps.</t>
  </si>
  <si>
    <t>Zadanie 5</t>
  </si>
  <si>
    <t xml:space="preserve">Zestaw do scyntygrafii limfoscyntygrafii </t>
  </si>
  <si>
    <t>Zestawy do scyntygrafii</t>
  </si>
  <si>
    <t>Limfoscyntygrafia</t>
  </si>
  <si>
    <t>Jodek sodowy</t>
  </si>
  <si>
    <t>Zestaw do scyntygrafii nerek dynamicznej</t>
  </si>
  <si>
    <t>Zestaw do scyntygrafii nerek statycznej</t>
  </si>
  <si>
    <t>Zestaw do scyntygrafii dróg żółciowych i wątroby</t>
  </si>
  <si>
    <t>Zestaw do scyntygrafii układu kostnego</t>
  </si>
  <si>
    <t xml:space="preserve">Zestaw do scyntygrafii serca </t>
  </si>
  <si>
    <t xml:space="preserve">Zestaw do scyntygrafii mózgu </t>
  </si>
  <si>
    <t xml:space="preserve">Zestaw do scyntygrafii płuc </t>
  </si>
  <si>
    <t>Zestaw do scyntygrafii puli krwi</t>
  </si>
  <si>
    <t>0,5mg</t>
  </si>
  <si>
    <t>6 fiol</t>
  </si>
  <si>
    <t>15 mg</t>
  </si>
  <si>
    <t>Zestaw do scyntygrafii wątroby - Sodium phytate</t>
  </si>
  <si>
    <t>Sodium phytate</t>
  </si>
  <si>
    <t>5 fiol</t>
  </si>
  <si>
    <t>13 mg</t>
  </si>
  <si>
    <t xml:space="preserve"> Butedronate tetrasodium </t>
  </si>
  <si>
    <t xml:space="preserve">Butedronate tetrasodium zestaw do scyntygrafii serca oraz kości </t>
  </si>
  <si>
    <t>Zadanie 6  Scyntygrafia mózgu</t>
  </si>
  <si>
    <t>fiol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</si>
</sst>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&quot;Zadanie&quot;\ General"/>
    <numFmt numFmtId="165" formatCode="#,##0.00\ &quot;zł&quot;"/>
  </numFmts>
  <fonts count="15">
    <font>
      <sz val="10"/>
      <name val="Arial CE"/>
      <family val="2"/>
      <charset val="238"/>
    </font>
    <font>
      <sz val="8"/>
      <name val="Arial CE"/>
      <family val="2"/>
      <charset val="238"/>
    </font>
    <font>
      <b/>
      <sz val="14"/>
      <name val="Arial CE"/>
      <charset val="238"/>
    </font>
    <font>
      <sz val="10"/>
      <name val="Arial"/>
      <family val="2"/>
      <charset val="238"/>
    </font>
    <font>
      <b/>
      <sz val="14"/>
      <color rgb="FFFF0000"/>
      <name val="Arial CE"/>
      <charset val="238"/>
    </font>
    <font>
      <b/>
      <sz val="11"/>
      <name val="Arial CE"/>
      <charset val="238"/>
    </font>
    <font>
      <sz val="11"/>
      <name val="Arial CE"/>
      <charset val="238"/>
    </font>
    <font>
      <sz val="11"/>
      <color rgb="FF000000"/>
      <name val="Calibri"/>
      <family val="2"/>
    </font>
    <font>
      <sz val="11"/>
      <color theme="1"/>
      <name val="Czcionka tekstu podstawowego"/>
      <family val="2"/>
      <charset val="238"/>
    </font>
    <font>
      <sz val="11"/>
      <color theme="1"/>
      <name val="Arial CE"/>
      <charset val="238"/>
    </font>
    <font>
      <b/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0"/>
      <name val="Arial CE"/>
      <charset val="238"/>
    </font>
    <font>
      <b/>
      <sz val="10"/>
      <color theme="1"/>
      <name val="Arial CE"/>
      <charset val="238"/>
    </font>
    <font>
      <sz val="11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0" fontId="3" fillId="0" borderId="0"/>
    <xf numFmtId="0" fontId="7" fillId="0" borderId="0" applyBorder="0"/>
    <xf numFmtId="0" fontId="7" fillId="0" borderId="0" applyBorder="0"/>
    <xf numFmtId="0" fontId="7" fillId="0" borderId="0" applyBorder="0"/>
    <xf numFmtId="0" fontId="7" fillId="0" borderId="0" applyBorder="0"/>
    <xf numFmtId="0" fontId="7" fillId="0" borderId="0" applyBorder="0"/>
    <xf numFmtId="44" fontId="8" fillId="0" borderId="0" applyFont="0" applyFill="0" applyBorder="0" applyAlignment="0" applyProtection="0"/>
  </cellStyleXfs>
  <cellXfs count="122"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1" fontId="9" fillId="5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" fontId="9" fillId="5" borderId="3" xfId="0" applyNumberFormat="1" applyFont="1" applyFill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/>
    </xf>
    <xf numFmtId="0" fontId="5" fillId="0" borderId="4" xfId="1" applyFont="1" applyBorder="1" applyAlignment="1">
      <alignment vertical="center" wrapText="1" shrinkToFit="1"/>
    </xf>
    <xf numFmtId="0" fontId="5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4" fontId="6" fillId="0" borderId="3" xfId="0" applyNumberFormat="1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right" vertical="center" wrapText="1"/>
    </xf>
    <xf numFmtId="0" fontId="5" fillId="0" borderId="8" xfId="0" applyFont="1" applyBorder="1" applyAlignment="1">
      <alignment vertical="center" wrapText="1" shrinkToFit="1"/>
    </xf>
    <xf numFmtId="165" fontId="5" fillId="0" borderId="4" xfId="0" applyNumberFormat="1" applyFont="1" applyBorder="1" applyAlignment="1">
      <alignment vertical="center" wrapText="1"/>
    </xf>
    <xf numFmtId="165" fontId="6" fillId="0" borderId="2" xfId="0" applyNumberFormat="1" applyFont="1" applyBorder="1" applyAlignment="1">
      <alignment vertical="center"/>
    </xf>
    <xf numFmtId="165" fontId="6" fillId="0" borderId="1" xfId="0" applyNumberFormat="1" applyFont="1" applyBorder="1" applyAlignment="1">
      <alignment vertical="center"/>
    </xf>
    <xf numFmtId="165" fontId="6" fillId="0" borderId="3" xfId="0" applyNumberFormat="1" applyFont="1" applyBorder="1" applyAlignment="1">
      <alignment vertical="center"/>
    </xf>
    <xf numFmtId="165" fontId="6" fillId="0" borderId="4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 applyProtection="1">
      <alignment horizontal="right" vertical="center" wrapText="1"/>
      <protection locked="0"/>
    </xf>
    <xf numFmtId="165" fontId="6" fillId="0" borderId="3" xfId="0" applyNumberFormat="1" applyFont="1" applyBorder="1" applyAlignment="1" applyProtection="1">
      <alignment horizontal="right" vertical="center" wrapText="1"/>
      <protection locked="0"/>
    </xf>
    <xf numFmtId="165" fontId="5" fillId="0" borderId="4" xfId="0" applyNumberFormat="1" applyFont="1" applyBorder="1" applyAlignment="1" applyProtection="1">
      <alignment vertical="center" wrapText="1"/>
      <protection locked="0"/>
    </xf>
    <xf numFmtId="165" fontId="6" fillId="0" borderId="3" xfId="0" applyNumberFormat="1" applyFont="1" applyBorder="1" applyAlignment="1">
      <alignment horizontal="right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" fontId="9" fillId="5" borderId="2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165" fontId="6" fillId="0" borderId="2" xfId="0" applyNumberFormat="1" applyFont="1" applyBorder="1" applyAlignment="1" applyProtection="1">
      <alignment horizontal="right" vertical="center" wrapText="1"/>
      <protection locked="0"/>
    </xf>
    <xf numFmtId="165" fontId="6" fillId="0" borderId="2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left" vertical="center"/>
    </xf>
    <xf numFmtId="0" fontId="4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 wrapText="1"/>
    </xf>
    <xf numFmtId="49" fontId="0" fillId="2" borderId="0" xfId="0" applyNumberFormat="1" applyFill="1" applyAlignment="1">
      <alignment vertical="center"/>
    </xf>
    <xf numFmtId="165" fontId="0" fillId="2" borderId="0" xfId="0" applyNumberFormat="1" applyFill="1" applyAlignment="1">
      <alignment vertical="center"/>
    </xf>
    <xf numFmtId="0" fontId="5" fillId="2" borderId="5" xfId="0" applyFont="1" applyFill="1" applyBorder="1" applyAlignment="1">
      <alignment horizontal="left" vertical="center"/>
    </xf>
    <xf numFmtId="4" fontId="6" fillId="0" borderId="2" xfId="0" applyNumberFormat="1" applyFont="1" applyBorder="1" applyAlignment="1">
      <alignment horizontal="center" vertical="center"/>
    </xf>
    <xf numFmtId="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165" fontId="6" fillId="0" borderId="6" xfId="0" applyNumberFormat="1" applyFont="1" applyBorder="1" applyAlignment="1">
      <alignment horizontal="right" vertical="center" wrapText="1"/>
    </xf>
    <xf numFmtId="164" fontId="5" fillId="2" borderId="4" xfId="0" applyNumberFormat="1" applyFont="1" applyFill="1" applyBorder="1" applyAlignment="1">
      <alignment horizontal="left" vertical="center"/>
    </xf>
    <xf numFmtId="164" fontId="10" fillId="2" borderId="4" xfId="0" applyNumberFormat="1" applyFont="1" applyFill="1" applyBorder="1" applyAlignment="1">
      <alignment horizontal="left" vertical="center"/>
    </xf>
    <xf numFmtId="164" fontId="6" fillId="2" borderId="4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left" vertical="center"/>
    </xf>
    <xf numFmtId="165" fontId="5" fillId="2" borderId="4" xfId="0" applyNumberFormat="1" applyFont="1" applyFill="1" applyBorder="1" applyAlignment="1">
      <alignment horizontal="left" vertical="center"/>
    </xf>
    <xf numFmtId="165" fontId="6" fillId="2" borderId="12" xfId="0" applyNumberFormat="1" applyFont="1" applyFill="1" applyBorder="1" applyAlignment="1">
      <alignment horizontal="center" vertical="center" wrapText="1"/>
    </xf>
    <xf numFmtId="165" fontId="5" fillId="2" borderId="4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9" fontId="0" fillId="2" borderId="0" xfId="0" applyNumberFormat="1" applyFill="1" applyAlignment="1">
      <alignment vertical="center"/>
    </xf>
    <xf numFmtId="9" fontId="5" fillId="2" borderId="4" xfId="0" applyNumberFormat="1" applyFont="1" applyFill="1" applyBorder="1" applyAlignment="1">
      <alignment vertical="center"/>
    </xf>
    <xf numFmtId="9" fontId="6" fillId="0" borderId="2" xfId="0" applyNumberFormat="1" applyFont="1" applyBorder="1" applyAlignment="1" applyProtection="1">
      <alignment horizontal="center" vertical="center" wrapText="1"/>
      <protection locked="0"/>
    </xf>
    <xf numFmtId="9" fontId="6" fillId="0" borderId="1" xfId="0" applyNumberFormat="1" applyFont="1" applyBorder="1" applyAlignment="1" applyProtection="1">
      <alignment horizontal="center" vertical="center" wrapText="1"/>
      <protection locked="0"/>
    </xf>
    <xf numFmtId="9" fontId="5" fillId="0" borderId="4" xfId="0" applyNumberFormat="1" applyFont="1" applyBorder="1" applyAlignment="1">
      <alignment vertical="center" wrapText="1"/>
    </xf>
    <xf numFmtId="9" fontId="5" fillId="2" borderId="4" xfId="0" applyNumberFormat="1" applyFont="1" applyFill="1" applyBorder="1" applyAlignment="1">
      <alignment horizontal="left" vertical="center"/>
    </xf>
    <xf numFmtId="1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textRotation="90" wrapText="1"/>
    </xf>
    <xf numFmtId="1" fontId="12" fillId="0" borderId="1" xfId="0" applyNumberFormat="1" applyFont="1" applyBorder="1" applyAlignment="1">
      <alignment horizontal="center" vertical="center" textRotation="90" wrapText="1"/>
    </xf>
    <xf numFmtId="3" fontId="12" fillId="0" borderId="10" xfId="0" applyNumberFormat="1" applyFont="1" applyBorder="1" applyAlignment="1">
      <alignment horizontal="center" vertical="center" textRotation="90" wrapText="1"/>
    </xf>
    <xf numFmtId="4" fontId="13" fillId="3" borderId="9" xfId="0" applyNumberFormat="1" applyFont="1" applyFill="1" applyBorder="1" applyAlignment="1">
      <alignment horizontal="center" vertical="center" textRotation="90" wrapText="1" shrinkToFit="1"/>
    </xf>
    <xf numFmtId="49" fontId="12" fillId="0" borderId="1" xfId="0" applyNumberFormat="1" applyFont="1" applyBorder="1" applyAlignment="1">
      <alignment horizontal="center" vertical="center" textRotation="90" wrapText="1"/>
    </xf>
    <xf numFmtId="4" fontId="12" fillId="4" borderId="1" xfId="0" applyNumberFormat="1" applyFont="1" applyFill="1" applyBorder="1" applyAlignment="1" applyProtection="1">
      <alignment horizontal="center" vertical="center" wrapText="1"/>
      <protection locked="0"/>
    </xf>
    <xf numFmtId="9" fontId="12" fillId="4" borderId="1" xfId="0" applyNumberFormat="1" applyFont="1" applyFill="1" applyBorder="1" applyAlignment="1" applyProtection="1">
      <alignment horizontal="center" vertical="center" wrapText="1"/>
      <protection locked="0"/>
    </xf>
    <xf numFmtId="165" fontId="12" fillId="4" borderId="1" xfId="0" applyNumberFormat="1" applyFont="1" applyFill="1" applyBorder="1" applyAlignment="1" applyProtection="1">
      <alignment horizontal="center" vertical="center" wrapText="1"/>
      <protection locked="0"/>
    </xf>
    <xf numFmtId="165" fontId="12" fillId="4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164" fontId="5" fillId="2" borderId="4" xfId="0" applyNumberFormat="1" applyFont="1" applyFill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9" fontId="6" fillId="0" borderId="4" xfId="0" applyNumberFormat="1" applyFont="1" applyBorder="1" applyAlignment="1">
      <alignment vertical="center"/>
    </xf>
    <xf numFmtId="165" fontId="6" fillId="0" borderId="4" xfId="0" applyNumberFormat="1" applyFont="1" applyBorder="1" applyAlignment="1">
      <alignment vertical="center"/>
    </xf>
    <xf numFmtId="165" fontId="5" fillId="0" borderId="4" xfId="0" applyNumberFormat="1" applyFont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9" fontId="6" fillId="2" borderId="4" xfId="0" applyNumberFormat="1" applyFont="1" applyFill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9" fontId="6" fillId="0" borderId="2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9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9" fontId="14" fillId="0" borderId="2" xfId="0" applyNumberFormat="1" applyFont="1" applyBorder="1" applyAlignment="1">
      <alignment vertical="center"/>
    </xf>
    <xf numFmtId="165" fontId="14" fillId="0" borderId="6" xfId="0" applyNumberFormat="1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 wrapText="1"/>
    </xf>
    <xf numFmtId="0" fontId="14" fillId="0" borderId="6" xfId="0" applyFont="1" applyBorder="1" applyAlignment="1">
      <alignment vertical="center"/>
    </xf>
    <xf numFmtId="9" fontId="14" fillId="0" borderId="6" xfId="0" applyNumberFormat="1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9" fontId="6" fillId="0" borderId="1" xfId="0" applyNumberFormat="1" applyFont="1" applyBorder="1" applyAlignment="1">
      <alignment vertical="center"/>
    </xf>
  </cellXfs>
  <cellStyles count="8">
    <cellStyle name="Normalny" xfId="0" builtinId="0"/>
    <cellStyle name="Normalny 127" xfId="4" xr:uid="{00000000-0005-0000-0000-000001000000}"/>
    <cellStyle name="Normalny 128" xfId="5" xr:uid="{00000000-0005-0000-0000-000002000000}"/>
    <cellStyle name="Normalny 129" xfId="6" xr:uid="{00000000-0005-0000-0000-000003000000}"/>
    <cellStyle name="Normalny 2" xfId="1" xr:uid="{00000000-0005-0000-0000-000004000000}"/>
    <cellStyle name="Normalny 46" xfId="3" xr:uid="{00000000-0005-0000-0000-000005000000}"/>
    <cellStyle name="Normalny 61" xfId="2" xr:uid="{00000000-0005-0000-0000-000006000000}"/>
    <cellStyle name="Walutowy 2" xfId="7" xr:uid="{00000000-0005-0000-0000-000008000000}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3"/>
  <sheetViews>
    <sheetView tabSelected="1" zoomScale="90" zoomScaleNormal="90" workbookViewId="0">
      <selection activeCell="E33" sqref="E33"/>
    </sheetView>
  </sheetViews>
  <sheetFormatPr defaultRowHeight="12.75"/>
  <cols>
    <col min="1" max="1" width="12.7109375" style="99" customWidth="1"/>
    <col min="2" max="2" width="40.5703125" style="100" customWidth="1"/>
    <col min="3" max="3" width="8.140625" style="63" customWidth="1"/>
    <col min="4" max="4" width="11.5703125" style="99" customWidth="1"/>
    <col min="5" max="5" width="8.140625" style="99" customWidth="1"/>
    <col min="6" max="6" width="8.5703125" style="99" customWidth="1"/>
    <col min="7" max="7" width="8.85546875" style="99" customWidth="1"/>
    <col min="8" max="8" width="11.7109375" style="99" customWidth="1"/>
    <col min="9" max="9" width="8.85546875" style="63" customWidth="1"/>
    <col min="10" max="10" width="6" style="63" hidden="1" customWidth="1"/>
    <col min="11" max="11" width="8.140625" style="101" customWidth="1"/>
    <col min="12" max="12" width="14" style="102" customWidth="1"/>
    <col min="13" max="13" width="13.28515625" style="102" customWidth="1"/>
    <col min="14" max="14" width="14.140625" style="102" customWidth="1"/>
    <col min="15" max="15" width="14.42578125" style="102" customWidth="1"/>
    <col min="16" max="16384" width="9.140625" style="63"/>
  </cols>
  <sheetData>
    <row r="1" spans="1:15" ht="18">
      <c r="A1" s="43"/>
      <c r="B1" s="83"/>
      <c r="C1" s="44"/>
      <c r="D1" s="44"/>
      <c r="E1" s="44"/>
      <c r="F1" s="44"/>
      <c r="G1" s="44"/>
      <c r="H1" s="45"/>
      <c r="I1" s="46"/>
      <c r="J1" s="44"/>
      <c r="K1" s="66"/>
      <c r="L1" s="47"/>
      <c r="M1" s="47"/>
      <c r="N1" s="47"/>
      <c r="O1" s="47"/>
    </row>
    <row r="2" spans="1:15" s="16" customFormat="1" ht="111">
      <c r="A2" s="72" t="s">
        <v>19</v>
      </c>
      <c r="B2" s="73" t="s">
        <v>20</v>
      </c>
      <c r="C2" s="74" t="s">
        <v>21</v>
      </c>
      <c r="D2" s="75" t="s">
        <v>43</v>
      </c>
      <c r="E2" s="75" t="s">
        <v>22</v>
      </c>
      <c r="F2" s="76" t="s">
        <v>23</v>
      </c>
      <c r="G2" s="74" t="s">
        <v>24</v>
      </c>
      <c r="H2" s="77" t="s">
        <v>25</v>
      </c>
      <c r="I2" s="78" t="s">
        <v>26</v>
      </c>
      <c r="J2" s="79" t="s">
        <v>27</v>
      </c>
      <c r="K2" s="80" t="s">
        <v>28</v>
      </c>
      <c r="L2" s="81" t="s">
        <v>29</v>
      </c>
      <c r="M2" s="81" t="s">
        <v>27</v>
      </c>
      <c r="N2" s="81" t="s">
        <v>30</v>
      </c>
      <c r="O2" s="82" t="s">
        <v>10</v>
      </c>
    </row>
    <row r="3" spans="1:15" s="16" customFormat="1" ht="15.75" thickBot="1">
      <c r="A3" s="36">
        <v>1</v>
      </c>
      <c r="B3" s="36">
        <v>2</v>
      </c>
      <c r="C3" s="36">
        <v>3</v>
      </c>
      <c r="D3" s="36">
        <v>4</v>
      </c>
      <c r="E3" s="36">
        <v>5</v>
      </c>
      <c r="F3" s="36">
        <v>6</v>
      </c>
      <c r="G3" s="36">
        <v>7</v>
      </c>
      <c r="H3" s="36">
        <v>8</v>
      </c>
      <c r="I3" s="36">
        <v>9</v>
      </c>
      <c r="J3" s="36">
        <v>10</v>
      </c>
      <c r="K3" s="36">
        <v>10</v>
      </c>
      <c r="L3" s="36">
        <v>11.636363636363599</v>
      </c>
      <c r="M3" s="36">
        <v>12.590909090909101</v>
      </c>
      <c r="N3" s="36">
        <v>13.545454545454501</v>
      </c>
      <c r="O3" s="36">
        <v>14.5</v>
      </c>
    </row>
    <row r="4" spans="1:15" s="42" customFormat="1" ht="15.75" thickBot="1">
      <c r="A4" s="60" t="s">
        <v>13</v>
      </c>
      <c r="B4" s="84" t="s">
        <v>51</v>
      </c>
      <c r="C4" s="61"/>
      <c r="D4" s="61"/>
      <c r="E4" s="61"/>
      <c r="F4" s="61"/>
      <c r="G4" s="62"/>
      <c r="H4" s="61"/>
      <c r="I4" s="61"/>
      <c r="J4" s="61"/>
      <c r="K4" s="67"/>
      <c r="L4" s="61"/>
      <c r="M4" s="61"/>
      <c r="N4" s="61"/>
      <c r="O4" s="61"/>
    </row>
    <row r="5" spans="1:15" s="16" customFormat="1" ht="21.95" customHeight="1">
      <c r="A5" s="37">
        <v>1</v>
      </c>
      <c r="B5" s="85" t="s">
        <v>54</v>
      </c>
      <c r="C5" s="17" t="s">
        <v>16</v>
      </c>
      <c r="D5" s="37" t="s">
        <v>38</v>
      </c>
      <c r="E5" s="2" t="s">
        <v>35</v>
      </c>
      <c r="F5" s="2">
        <v>30</v>
      </c>
      <c r="G5" s="5" t="s">
        <v>11</v>
      </c>
      <c r="H5" s="38"/>
      <c r="I5" s="37"/>
      <c r="J5" s="39">
        <f>L5/1.08</f>
        <v>0</v>
      </c>
      <c r="K5" s="68"/>
      <c r="L5" s="41">
        <f t="shared" ref="L5:L15" si="0">M5*(1+K5)</f>
        <v>0</v>
      </c>
      <c r="M5" s="41"/>
      <c r="N5" s="40">
        <f t="shared" ref="N5:N15" si="1">M5*F5</f>
        <v>0</v>
      </c>
      <c r="O5" s="41">
        <f>N5*(1+K5)</f>
        <v>0</v>
      </c>
    </row>
    <row r="6" spans="1:15" s="16" customFormat="1" ht="21.95" customHeight="1">
      <c r="A6" s="1">
        <v>2</v>
      </c>
      <c r="B6" s="65" t="s">
        <v>57</v>
      </c>
      <c r="C6" s="5" t="s">
        <v>16</v>
      </c>
      <c r="D6" s="1" t="s">
        <v>33</v>
      </c>
      <c r="E6" s="5" t="s">
        <v>35</v>
      </c>
      <c r="F6" s="5">
        <v>25</v>
      </c>
      <c r="G6" s="5" t="s">
        <v>11</v>
      </c>
      <c r="H6" s="3"/>
      <c r="I6" s="1"/>
      <c r="J6" s="4"/>
      <c r="K6" s="68"/>
      <c r="L6" s="41">
        <f t="shared" si="0"/>
        <v>0</v>
      </c>
      <c r="M6" s="41"/>
      <c r="N6" s="32">
        <f t="shared" si="1"/>
        <v>0</v>
      </c>
      <c r="O6" s="41">
        <f t="shared" ref="O6:O15" si="2">N6*(1+K6)</f>
        <v>0</v>
      </c>
    </row>
    <row r="7" spans="1:15" s="16" customFormat="1" ht="21.95" customHeight="1">
      <c r="A7" s="1">
        <v>3</v>
      </c>
      <c r="B7" s="65" t="s">
        <v>58</v>
      </c>
      <c r="C7" s="5" t="s">
        <v>16</v>
      </c>
      <c r="D7" s="1" t="s">
        <v>37</v>
      </c>
      <c r="E7" s="5" t="s">
        <v>35</v>
      </c>
      <c r="F7" s="5">
        <v>30</v>
      </c>
      <c r="G7" s="5" t="s">
        <v>11</v>
      </c>
      <c r="H7" s="3"/>
      <c r="I7" s="1"/>
      <c r="J7" s="4"/>
      <c r="K7" s="68"/>
      <c r="L7" s="41">
        <f t="shared" si="0"/>
        <v>0</v>
      </c>
      <c r="M7" s="41"/>
      <c r="N7" s="32">
        <f t="shared" si="1"/>
        <v>0</v>
      </c>
      <c r="O7" s="41">
        <f t="shared" si="2"/>
        <v>0</v>
      </c>
    </row>
    <row r="8" spans="1:15" s="16" customFormat="1" ht="30" customHeight="1">
      <c r="A8" s="1">
        <v>4</v>
      </c>
      <c r="B8" s="65" t="s">
        <v>56</v>
      </c>
      <c r="C8" s="5" t="s">
        <v>16</v>
      </c>
      <c r="D8" s="1" t="s">
        <v>32</v>
      </c>
      <c r="E8" s="5" t="s">
        <v>35</v>
      </c>
      <c r="F8" s="5">
        <v>1</v>
      </c>
      <c r="G8" s="5" t="s">
        <v>11</v>
      </c>
      <c r="H8" s="3"/>
      <c r="I8" s="1"/>
      <c r="J8" s="4"/>
      <c r="K8" s="69"/>
      <c r="L8" s="41">
        <f t="shared" si="0"/>
        <v>0</v>
      </c>
      <c r="M8" s="41"/>
      <c r="N8" s="32">
        <f t="shared" si="1"/>
        <v>0</v>
      </c>
      <c r="O8" s="41">
        <f t="shared" si="2"/>
        <v>0</v>
      </c>
    </row>
    <row r="9" spans="1:15" s="16" customFormat="1" ht="21.95" customHeight="1">
      <c r="A9" s="1">
        <v>5</v>
      </c>
      <c r="B9" s="65" t="s">
        <v>60</v>
      </c>
      <c r="C9" s="5" t="s">
        <v>16</v>
      </c>
      <c r="D9" s="1"/>
      <c r="E9" s="5" t="s">
        <v>35</v>
      </c>
      <c r="F9" s="5">
        <v>1</v>
      </c>
      <c r="G9" s="5" t="s">
        <v>11</v>
      </c>
      <c r="H9" s="3"/>
      <c r="I9" s="1"/>
      <c r="J9" s="4"/>
      <c r="K9" s="69"/>
      <c r="L9" s="41">
        <f t="shared" si="0"/>
        <v>0</v>
      </c>
      <c r="M9" s="41"/>
      <c r="N9" s="32">
        <f t="shared" si="1"/>
        <v>0</v>
      </c>
      <c r="O9" s="41">
        <f t="shared" si="2"/>
        <v>0</v>
      </c>
    </row>
    <row r="10" spans="1:15" s="16" customFormat="1" ht="28.5">
      <c r="A10" s="1">
        <v>6</v>
      </c>
      <c r="B10" s="65" t="s">
        <v>18</v>
      </c>
      <c r="C10" s="5" t="s">
        <v>16</v>
      </c>
      <c r="D10" s="1" t="s">
        <v>45</v>
      </c>
      <c r="E10" s="5" t="s">
        <v>36</v>
      </c>
      <c r="F10" s="5">
        <v>2</v>
      </c>
      <c r="G10" s="5" t="s">
        <v>34</v>
      </c>
      <c r="H10" s="3"/>
      <c r="I10" s="1"/>
      <c r="J10" s="4"/>
      <c r="K10" s="69"/>
      <c r="L10" s="41">
        <f t="shared" si="0"/>
        <v>0</v>
      </c>
      <c r="M10" s="41"/>
      <c r="N10" s="32">
        <f t="shared" si="1"/>
        <v>0</v>
      </c>
      <c r="O10" s="41">
        <f t="shared" si="2"/>
        <v>0</v>
      </c>
    </row>
    <row r="11" spans="1:15" s="16" customFormat="1" ht="28.5">
      <c r="A11" s="1">
        <v>7</v>
      </c>
      <c r="B11" s="65" t="s">
        <v>42</v>
      </c>
      <c r="C11" s="5" t="s">
        <v>16</v>
      </c>
      <c r="D11" s="1" t="s">
        <v>44</v>
      </c>
      <c r="E11" s="5" t="s">
        <v>36</v>
      </c>
      <c r="F11" s="5">
        <v>16</v>
      </c>
      <c r="G11" s="5" t="s">
        <v>16</v>
      </c>
      <c r="H11" s="3"/>
      <c r="I11" s="1"/>
      <c r="J11" s="4"/>
      <c r="K11" s="69"/>
      <c r="L11" s="41">
        <f t="shared" si="0"/>
        <v>0</v>
      </c>
      <c r="M11" s="41"/>
      <c r="N11" s="32">
        <f t="shared" si="1"/>
        <v>0</v>
      </c>
      <c r="O11" s="41">
        <f t="shared" si="2"/>
        <v>0</v>
      </c>
    </row>
    <row r="12" spans="1:15" s="16" customFormat="1" ht="28.5">
      <c r="A12" s="1">
        <v>8</v>
      </c>
      <c r="B12" s="6" t="s">
        <v>42</v>
      </c>
      <c r="C12" s="5" t="s">
        <v>16</v>
      </c>
      <c r="D12" s="1" t="s">
        <v>46</v>
      </c>
      <c r="E12" s="5" t="s">
        <v>36</v>
      </c>
      <c r="F12" s="5">
        <v>2</v>
      </c>
      <c r="G12" s="5" t="s">
        <v>16</v>
      </c>
      <c r="H12" s="3"/>
      <c r="I12" s="1"/>
      <c r="J12" s="4"/>
      <c r="K12" s="69"/>
      <c r="L12" s="41">
        <f t="shared" si="0"/>
        <v>0</v>
      </c>
      <c r="M12" s="41"/>
      <c r="N12" s="32">
        <f t="shared" si="1"/>
        <v>0</v>
      </c>
      <c r="O12" s="41">
        <f t="shared" si="2"/>
        <v>0</v>
      </c>
    </row>
    <row r="13" spans="1:15" s="16" customFormat="1" ht="71.25">
      <c r="A13" s="1">
        <v>9</v>
      </c>
      <c r="B13" s="65" t="s">
        <v>41</v>
      </c>
      <c r="C13" s="5" t="s">
        <v>16</v>
      </c>
      <c r="D13" s="1" t="s">
        <v>40</v>
      </c>
      <c r="E13" s="5" t="s">
        <v>36</v>
      </c>
      <c r="F13" s="7">
        <v>44</v>
      </c>
      <c r="G13" s="7" t="s">
        <v>9</v>
      </c>
      <c r="H13" s="3"/>
      <c r="I13" s="1"/>
      <c r="J13" s="4"/>
      <c r="K13" s="69"/>
      <c r="L13" s="41">
        <f t="shared" si="0"/>
        <v>0</v>
      </c>
      <c r="M13" s="41"/>
      <c r="N13" s="32">
        <f t="shared" si="1"/>
        <v>0</v>
      </c>
      <c r="O13" s="41">
        <f t="shared" si="2"/>
        <v>0</v>
      </c>
    </row>
    <row r="14" spans="1:15" s="16" customFormat="1" ht="21.95" customHeight="1">
      <c r="A14" s="1">
        <v>10</v>
      </c>
      <c r="B14" s="6" t="s">
        <v>55</v>
      </c>
      <c r="C14" s="5" t="s">
        <v>16</v>
      </c>
      <c r="D14" s="1" t="s">
        <v>37</v>
      </c>
      <c r="E14" s="5" t="s">
        <v>35</v>
      </c>
      <c r="F14" s="5">
        <v>1</v>
      </c>
      <c r="G14" s="5" t="s">
        <v>11</v>
      </c>
      <c r="H14" s="3"/>
      <c r="I14" s="1"/>
      <c r="J14" s="4"/>
      <c r="K14" s="69"/>
      <c r="L14" s="41">
        <f t="shared" si="0"/>
        <v>0</v>
      </c>
      <c r="M14" s="41"/>
      <c r="N14" s="32">
        <f t="shared" si="1"/>
        <v>0</v>
      </c>
      <c r="O14" s="41">
        <f t="shared" si="2"/>
        <v>0</v>
      </c>
    </row>
    <row r="15" spans="1:15" s="16" customFormat="1" ht="21.95" customHeight="1" thickBot="1">
      <c r="A15" s="8">
        <v>11</v>
      </c>
      <c r="B15" s="86" t="s">
        <v>61</v>
      </c>
      <c r="C15" s="5" t="s">
        <v>16</v>
      </c>
      <c r="D15" s="8" t="s">
        <v>39</v>
      </c>
      <c r="E15" s="7" t="s">
        <v>35</v>
      </c>
      <c r="F15" s="7">
        <v>1</v>
      </c>
      <c r="G15" s="7" t="s">
        <v>11</v>
      </c>
      <c r="H15" s="9"/>
      <c r="I15" s="8"/>
      <c r="J15" s="10"/>
      <c r="K15" s="69"/>
      <c r="L15" s="41">
        <f t="shared" si="0"/>
        <v>0</v>
      </c>
      <c r="M15" s="41"/>
      <c r="N15" s="33">
        <f t="shared" si="1"/>
        <v>0</v>
      </c>
      <c r="O15" s="41">
        <f t="shared" si="2"/>
        <v>0</v>
      </c>
    </row>
    <row r="16" spans="1:15" s="16" customFormat="1" ht="21.95" customHeight="1" thickBot="1">
      <c r="A16" s="11"/>
      <c r="B16" s="12"/>
      <c r="C16" s="26" t="s">
        <v>31</v>
      </c>
      <c r="D16" s="13"/>
      <c r="E16" s="13"/>
      <c r="F16" s="13"/>
      <c r="G16" s="13"/>
      <c r="H16" s="14"/>
      <c r="I16" s="15"/>
      <c r="J16" s="13"/>
      <c r="K16" s="70"/>
      <c r="L16" s="27"/>
      <c r="M16" s="31"/>
      <c r="N16" s="34">
        <f>SUM(N5:N15)</f>
        <v>0</v>
      </c>
      <c r="O16" s="27">
        <f>SUM(O5:O15)</f>
        <v>0</v>
      </c>
    </row>
    <row r="17" spans="1:15" s="16" customFormat="1" ht="15.75" thickBot="1">
      <c r="A17" s="48" t="s">
        <v>14</v>
      </c>
      <c r="B17" s="87" t="s">
        <v>53</v>
      </c>
      <c r="C17" s="53"/>
      <c r="D17" s="53"/>
      <c r="E17" s="54"/>
      <c r="F17" s="53"/>
      <c r="G17" s="53"/>
      <c r="H17" s="55"/>
      <c r="I17" s="56"/>
      <c r="J17" s="53"/>
      <c r="K17" s="71"/>
      <c r="L17" s="57"/>
      <c r="M17" s="58"/>
      <c r="N17" s="59"/>
      <c r="O17" s="59"/>
    </row>
    <row r="18" spans="1:15" s="16" customFormat="1" ht="21.95" customHeight="1">
      <c r="A18" s="17">
        <v>1</v>
      </c>
      <c r="B18" s="103" t="s">
        <v>0</v>
      </c>
      <c r="C18" s="17" t="s">
        <v>2</v>
      </c>
      <c r="D18" s="17" t="s">
        <v>12</v>
      </c>
      <c r="E18" s="17" t="s">
        <v>48</v>
      </c>
      <c r="F18" s="17">
        <v>5</v>
      </c>
      <c r="G18" s="49" t="s">
        <v>34</v>
      </c>
      <c r="H18" s="50"/>
      <c r="I18" s="51"/>
      <c r="J18" s="51"/>
      <c r="K18" s="50"/>
      <c r="L18" s="41">
        <f t="shared" ref="L18:L26" si="3">M18*(1+K18)</f>
        <v>0</v>
      </c>
      <c r="M18" s="52"/>
      <c r="N18" s="28">
        <f t="shared" ref="N18:N26" si="4">M18*F18</f>
        <v>0</v>
      </c>
      <c r="O18" s="41">
        <f t="shared" ref="O18:O26" si="5">N18*(1+K18)</f>
        <v>0</v>
      </c>
    </row>
    <row r="19" spans="1:15" s="16" customFormat="1" ht="21.95" customHeight="1">
      <c r="A19" s="5">
        <v>2</v>
      </c>
      <c r="B19" s="104"/>
      <c r="C19" s="5" t="s">
        <v>2</v>
      </c>
      <c r="D19" s="5" t="s">
        <v>17</v>
      </c>
      <c r="E19" s="5" t="s">
        <v>48</v>
      </c>
      <c r="F19" s="5">
        <v>10</v>
      </c>
      <c r="G19" s="18" t="s">
        <v>34</v>
      </c>
      <c r="H19" s="19"/>
      <c r="I19" s="20"/>
      <c r="J19" s="20"/>
      <c r="K19" s="19"/>
      <c r="L19" s="41">
        <f t="shared" si="3"/>
        <v>0</v>
      </c>
      <c r="M19" s="35"/>
      <c r="N19" s="29">
        <f t="shared" si="4"/>
        <v>0</v>
      </c>
      <c r="O19" s="41">
        <f t="shared" si="5"/>
        <v>0</v>
      </c>
    </row>
    <row r="20" spans="1:15" s="16" customFormat="1" ht="21.95" customHeight="1">
      <c r="A20" s="5">
        <v>3</v>
      </c>
      <c r="B20" s="104"/>
      <c r="C20" s="5" t="s">
        <v>2</v>
      </c>
      <c r="D20" s="5" t="s">
        <v>1</v>
      </c>
      <c r="E20" s="5" t="s">
        <v>48</v>
      </c>
      <c r="F20" s="5">
        <v>50</v>
      </c>
      <c r="G20" s="18" t="s">
        <v>34</v>
      </c>
      <c r="H20" s="19"/>
      <c r="I20" s="20"/>
      <c r="J20" s="20"/>
      <c r="K20" s="19"/>
      <c r="L20" s="41">
        <f t="shared" si="3"/>
        <v>0</v>
      </c>
      <c r="M20" s="35"/>
      <c r="N20" s="29">
        <f t="shared" si="4"/>
        <v>0</v>
      </c>
      <c r="O20" s="41">
        <f t="shared" si="5"/>
        <v>0</v>
      </c>
    </row>
    <row r="21" spans="1:15" s="16" customFormat="1" ht="21.95" customHeight="1">
      <c r="A21" s="5">
        <v>4</v>
      </c>
      <c r="B21" s="104"/>
      <c r="C21" s="5" t="s">
        <v>2</v>
      </c>
      <c r="D21" s="5" t="s">
        <v>3</v>
      </c>
      <c r="E21" s="5" t="s">
        <v>48</v>
      </c>
      <c r="F21" s="5">
        <v>50</v>
      </c>
      <c r="G21" s="18" t="s">
        <v>34</v>
      </c>
      <c r="H21" s="19"/>
      <c r="I21" s="20"/>
      <c r="J21" s="20"/>
      <c r="K21" s="19"/>
      <c r="L21" s="41">
        <f t="shared" si="3"/>
        <v>0</v>
      </c>
      <c r="M21" s="35"/>
      <c r="N21" s="29">
        <f t="shared" si="4"/>
        <v>0</v>
      </c>
      <c r="O21" s="41">
        <f t="shared" si="5"/>
        <v>0</v>
      </c>
    </row>
    <row r="22" spans="1:15" s="16" customFormat="1" ht="21.95" customHeight="1">
      <c r="A22" s="5">
        <v>5</v>
      </c>
      <c r="B22" s="104"/>
      <c r="C22" s="5" t="s">
        <v>2</v>
      </c>
      <c r="D22" s="5" t="s">
        <v>4</v>
      </c>
      <c r="E22" s="5" t="s">
        <v>48</v>
      </c>
      <c r="F22" s="5">
        <v>60</v>
      </c>
      <c r="G22" s="18" t="s">
        <v>34</v>
      </c>
      <c r="H22" s="19"/>
      <c r="I22" s="20"/>
      <c r="J22" s="20"/>
      <c r="K22" s="19"/>
      <c r="L22" s="41">
        <f t="shared" si="3"/>
        <v>0</v>
      </c>
      <c r="M22" s="35"/>
      <c r="N22" s="29">
        <f t="shared" si="4"/>
        <v>0</v>
      </c>
      <c r="O22" s="41">
        <f t="shared" si="5"/>
        <v>0</v>
      </c>
    </row>
    <row r="23" spans="1:15" s="16" customFormat="1" ht="21.95" customHeight="1">
      <c r="A23" s="5">
        <v>6</v>
      </c>
      <c r="B23" s="104"/>
      <c r="C23" s="5" t="s">
        <v>2</v>
      </c>
      <c r="D23" s="5" t="s">
        <v>5</v>
      </c>
      <c r="E23" s="5" t="s">
        <v>48</v>
      </c>
      <c r="F23" s="5">
        <v>50</v>
      </c>
      <c r="G23" s="18" t="s">
        <v>34</v>
      </c>
      <c r="H23" s="19"/>
      <c r="I23" s="20"/>
      <c r="J23" s="20"/>
      <c r="K23" s="19"/>
      <c r="L23" s="41">
        <f t="shared" si="3"/>
        <v>0</v>
      </c>
      <c r="M23" s="35"/>
      <c r="N23" s="29">
        <f t="shared" si="4"/>
        <v>0</v>
      </c>
      <c r="O23" s="41">
        <f t="shared" si="5"/>
        <v>0</v>
      </c>
    </row>
    <row r="24" spans="1:15" s="16" customFormat="1" ht="21.95" customHeight="1">
      <c r="A24" s="5">
        <v>7</v>
      </c>
      <c r="B24" s="104"/>
      <c r="C24" s="5" t="s">
        <v>2</v>
      </c>
      <c r="D24" s="5" t="s">
        <v>6</v>
      </c>
      <c r="E24" s="5" t="s">
        <v>48</v>
      </c>
      <c r="F24" s="5">
        <v>90</v>
      </c>
      <c r="G24" s="18" t="s">
        <v>34</v>
      </c>
      <c r="H24" s="19"/>
      <c r="I24" s="20"/>
      <c r="J24" s="20"/>
      <c r="K24" s="19"/>
      <c r="L24" s="41">
        <f t="shared" si="3"/>
        <v>0</v>
      </c>
      <c r="M24" s="35"/>
      <c r="N24" s="29">
        <f t="shared" si="4"/>
        <v>0</v>
      </c>
      <c r="O24" s="41">
        <f t="shared" si="5"/>
        <v>0</v>
      </c>
    </row>
    <row r="25" spans="1:15" s="16" customFormat="1" ht="21.95" customHeight="1">
      <c r="A25" s="5">
        <v>8</v>
      </c>
      <c r="B25" s="104"/>
      <c r="C25" s="5" t="s">
        <v>2</v>
      </c>
      <c r="D25" s="5" t="s">
        <v>7</v>
      </c>
      <c r="E25" s="5" t="s">
        <v>48</v>
      </c>
      <c r="F25" s="5">
        <v>200</v>
      </c>
      <c r="G25" s="18" t="s">
        <v>34</v>
      </c>
      <c r="H25" s="19"/>
      <c r="I25" s="20"/>
      <c r="J25" s="20"/>
      <c r="K25" s="19"/>
      <c r="L25" s="41">
        <f t="shared" si="3"/>
        <v>0</v>
      </c>
      <c r="M25" s="35"/>
      <c r="N25" s="29">
        <f t="shared" si="4"/>
        <v>0</v>
      </c>
      <c r="O25" s="41">
        <f t="shared" si="5"/>
        <v>0</v>
      </c>
    </row>
    <row r="26" spans="1:15" s="16" customFormat="1" ht="21.95" customHeight="1" thickBot="1">
      <c r="A26" s="7">
        <v>9</v>
      </c>
      <c r="B26" s="105"/>
      <c r="C26" s="7" t="s">
        <v>2</v>
      </c>
      <c r="D26" s="7" t="s">
        <v>8</v>
      </c>
      <c r="E26" s="5" t="s">
        <v>48</v>
      </c>
      <c r="F26" s="7">
        <v>8</v>
      </c>
      <c r="G26" s="21" t="s">
        <v>34</v>
      </c>
      <c r="H26" s="22"/>
      <c r="I26" s="23"/>
      <c r="J26" s="23"/>
      <c r="K26" s="19"/>
      <c r="L26" s="41">
        <f t="shared" si="3"/>
        <v>0</v>
      </c>
      <c r="M26" s="35"/>
      <c r="N26" s="30">
        <f t="shared" si="4"/>
        <v>0</v>
      </c>
      <c r="O26" s="41">
        <f t="shared" si="5"/>
        <v>0</v>
      </c>
    </row>
    <row r="27" spans="1:15" s="16" customFormat="1" ht="21.95" customHeight="1" thickBot="1">
      <c r="A27" s="88"/>
      <c r="B27" s="89"/>
      <c r="C27" s="24" t="s">
        <v>31</v>
      </c>
      <c r="D27" s="90"/>
      <c r="E27" s="90"/>
      <c r="F27" s="90"/>
      <c r="G27" s="90"/>
      <c r="H27" s="90"/>
      <c r="I27" s="91"/>
      <c r="J27" s="91"/>
      <c r="K27" s="92"/>
      <c r="L27" s="93"/>
      <c r="M27" s="93"/>
      <c r="N27" s="94">
        <f>SUM(N18:N26)</f>
        <v>0</v>
      </c>
      <c r="O27" s="94">
        <f>SUM(O18:O26)</f>
        <v>0</v>
      </c>
    </row>
    <row r="28" spans="1:15" s="16" customFormat="1" ht="15.75" thickBot="1">
      <c r="A28" s="60" t="s">
        <v>15</v>
      </c>
      <c r="B28" s="84" t="s">
        <v>52</v>
      </c>
      <c r="C28" s="95"/>
      <c r="D28" s="95"/>
      <c r="E28" s="95"/>
      <c r="F28" s="95"/>
      <c r="G28" s="95"/>
      <c r="H28" s="95"/>
      <c r="I28" s="95"/>
      <c r="J28" s="95"/>
      <c r="K28" s="96"/>
      <c r="L28" s="95"/>
      <c r="M28" s="95"/>
      <c r="N28" s="95"/>
      <c r="O28" s="95"/>
    </row>
    <row r="29" spans="1:15" s="16" customFormat="1" ht="27" customHeight="1" thickBot="1">
      <c r="A29" s="17">
        <v>1</v>
      </c>
      <c r="B29" s="97" t="s">
        <v>50</v>
      </c>
      <c r="C29" s="17" t="s">
        <v>16</v>
      </c>
      <c r="D29" s="17" t="s">
        <v>62</v>
      </c>
      <c r="E29" s="17" t="s">
        <v>35</v>
      </c>
      <c r="F29" s="17">
        <v>25</v>
      </c>
      <c r="G29" s="17" t="s">
        <v>11</v>
      </c>
      <c r="H29" s="17"/>
      <c r="I29" s="51"/>
      <c r="J29" s="51"/>
      <c r="K29" s="98"/>
      <c r="L29" s="41">
        <f t="shared" ref="L29" si="6">M29*(1+K29)</f>
        <v>0</v>
      </c>
      <c r="M29" s="28"/>
      <c r="N29" s="28">
        <f>M29*F29</f>
        <v>0</v>
      </c>
      <c r="O29" s="41">
        <f>N29*(1+K29)</f>
        <v>0</v>
      </c>
    </row>
    <row r="30" spans="1:15" s="108" customFormat="1" ht="15" customHeight="1" thickBot="1">
      <c r="A30" s="60" t="s">
        <v>47</v>
      </c>
      <c r="B30" s="84" t="s">
        <v>66</v>
      </c>
      <c r="C30" s="61"/>
      <c r="D30" s="61"/>
      <c r="E30" s="61"/>
      <c r="F30" s="61"/>
      <c r="G30" s="61"/>
      <c r="H30" s="61"/>
      <c r="I30" s="61"/>
      <c r="J30" s="61"/>
      <c r="K30" s="67"/>
      <c r="L30" s="61"/>
      <c r="M30" s="61"/>
      <c r="N30" s="61"/>
      <c r="O30" s="61"/>
    </row>
    <row r="31" spans="1:15" s="108" customFormat="1" ht="35.25" customHeight="1" thickBot="1">
      <c r="A31" s="109">
        <v>1</v>
      </c>
      <c r="B31" s="110" t="s">
        <v>65</v>
      </c>
      <c r="C31" s="109" t="s">
        <v>16</v>
      </c>
      <c r="D31" s="111" t="s">
        <v>64</v>
      </c>
      <c r="E31" s="109" t="s">
        <v>63</v>
      </c>
      <c r="F31" s="109">
        <v>2</v>
      </c>
      <c r="G31" s="109" t="s">
        <v>34</v>
      </c>
      <c r="H31" s="109"/>
      <c r="I31" s="112"/>
      <c r="J31" s="112"/>
      <c r="K31" s="113"/>
      <c r="L31" s="41">
        <f t="shared" ref="L31:L35" si="7">M31*(1+K31)</f>
        <v>0</v>
      </c>
      <c r="M31" s="114"/>
      <c r="N31" s="114">
        <f t="shared" ref="N31" si="8">M31*F31</f>
        <v>0</v>
      </c>
      <c r="O31" s="41">
        <f>N31*(1+K31)</f>
        <v>0</v>
      </c>
    </row>
    <row r="32" spans="1:15" s="108" customFormat="1" ht="15" customHeight="1" thickBot="1">
      <c r="A32" s="60" t="s">
        <v>49</v>
      </c>
      <c r="B32" s="84" t="s">
        <v>69</v>
      </c>
      <c r="C32" s="61"/>
      <c r="D32" s="62"/>
      <c r="E32" s="61"/>
      <c r="F32" s="61"/>
      <c r="G32" s="61"/>
      <c r="H32" s="61"/>
      <c r="I32" s="61"/>
      <c r="J32" s="61"/>
      <c r="K32" s="67"/>
      <c r="L32" s="61"/>
      <c r="M32" s="61"/>
      <c r="N32" s="61"/>
      <c r="O32" s="61"/>
    </row>
    <row r="33" spans="1:15" s="108" customFormat="1" ht="38.25" customHeight="1">
      <c r="A33" s="115">
        <v>1</v>
      </c>
      <c r="B33" s="116" t="s">
        <v>70</v>
      </c>
      <c r="C33" s="115" t="s">
        <v>16</v>
      </c>
      <c r="D33" s="64" t="s">
        <v>68</v>
      </c>
      <c r="E33" s="115" t="s">
        <v>67</v>
      </c>
      <c r="F33" s="115">
        <v>1</v>
      </c>
      <c r="G33" s="115" t="s">
        <v>34</v>
      </c>
      <c r="H33" s="115"/>
      <c r="I33" s="117"/>
      <c r="J33" s="117"/>
      <c r="K33" s="118"/>
      <c r="L33" s="41">
        <f t="shared" si="7"/>
        <v>0</v>
      </c>
      <c r="M33" s="114"/>
      <c r="N33" s="114">
        <f t="shared" ref="N33" si="9">M33*F33</f>
        <v>0</v>
      </c>
      <c r="O33" s="52">
        <f>N33*(1+K33)</f>
        <v>0</v>
      </c>
    </row>
    <row r="34" spans="1:15" s="108" customFormat="1" ht="15">
      <c r="A34" s="106" t="s">
        <v>71</v>
      </c>
      <c r="B34" s="10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</row>
    <row r="35" spans="1:15" s="108" customFormat="1" ht="27" customHeight="1">
      <c r="A35" s="119">
        <v>1</v>
      </c>
      <c r="B35" s="120" t="s">
        <v>59</v>
      </c>
      <c r="C35" s="5" t="s">
        <v>72</v>
      </c>
      <c r="D35" s="5"/>
      <c r="E35" s="5" t="s">
        <v>63</v>
      </c>
      <c r="F35" s="5">
        <v>1</v>
      </c>
      <c r="G35" s="5" t="s">
        <v>11</v>
      </c>
      <c r="H35" s="5"/>
      <c r="I35" s="20"/>
      <c r="J35" s="20"/>
      <c r="K35" s="121"/>
      <c r="L35" s="25">
        <f t="shared" si="7"/>
        <v>0</v>
      </c>
      <c r="M35" s="29"/>
      <c r="N35" s="29">
        <f>M35*F35</f>
        <v>0</v>
      </c>
      <c r="O35" s="29">
        <f>N35*(1+K35)</f>
        <v>0</v>
      </c>
    </row>
    <row r="43" spans="1:15" ht="28.5" customHeight="1"/>
  </sheetData>
  <sheetProtection selectLockedCells="1" selectUnlockedCells="1"/>
  <autoFilter ref="K1:K43" xr:uid="{00000000-0009-0000-0000-000000000000}"/>
  <mergeCells count="2">
    <mergeCell ref="B18:B26"/>
    <mergeCell ref="A34:O34"/>
  </mergeCells>
  <phoneticPr fontId="1" type="noConversion"/>
  <conditionalFormatting sqref="I16:I17 I1:I2">
    <cfRule type="duplicateValues" dxfId="0" priority="10"/>
  </conditionalFormatting>
  <printOptions horizontalCentered="1"/>
  <pageMargins left="0.23622047244094491" right="0.15748031496062992" top="0.59055118110236227" bottom="0.62992125984251968" header="0.31496062992125984" footer="0.31496062992125984"/>
  <pageSetup paperSize="9" scale="80" firstPageNumber="0" orientation="landscape" r:id="rId1"/>
  <headerFooter alignWithMargins="0">
    <oddHeader>&amp;LSPRAWA 86/2026&amp;C&amp;"Arial CE,Pogrubiony"FORMULARZ CENOWY&amp;R&amp;"Arial CE,Pogrubiony"ZAŁĄCZNIK NR 5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2026-07-15T08:16:27Z</cp:lastPrinted>
  <dcterms:created xsi:type="dcterms:W3CDTF">2012-09-20T08:35:41Z</dcterms:created>
  <dcterms:modified xsi:type="dcterms:W3CDTF">2026-07-15T08:16:27Z</dcterms:modified>
</cp:coreProperties>
</file>